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beyerm_michigan_gov/Documents/Documents/Desktop/"/>
    </mc:Choice>
  </mc:AlternateContent>
  <xr:revisionPtr revIDLastSave="0" documentId="8_{C3A21A3B-F355-4E7A-A6B4-93E4F18DD842}" xr6:coauthVersionLast="47" xr6:coauthVersionMax="47" xr10:uidLastSave="{00000000-0000-0000-0000-000000000000}"/>
  <bookViews>
    <workbookView xWindow="-120" yWindow="-120" windowWidth="29040" windowHeight="17520" activeTab="1" xr2:uid="{D1A34FFF-1B78-4276-A646-D8601DDBA5A2}"/>
  </bookViews>
  <sheets>
    <sheet name="Instructions" sheetId="1" r:id="rId1"/>
    <sheet name="Calcula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2" l="1"/>
  <c r="D28" i="2"/>
  <c r="B29" i="2"/>
  <c r="G14" i="2" s="1"/>
  <c r="D29" i="2"/>
  <c r="L28" i="2" s="1"/>
  <c r="K29" i="2"/>
  <c r="L29" i="2"/>
  <c r="B30" i="2"/>
  <c r="D30" i="2"/>
  <c r="B32" i="2"/>
  <c r="D32" i="2"/>
  <c r="B31" i="2" l="1"/>
  <c r="D31" i="2"/>
  <c r="D34" i="2"/>
  <c r="D37" i="2" s="1"/>
  <c r="D36" i="2"/>
  <c r="K28" i="2"/>
  <c r="G15" i="2"/>
  <c r="D38" i="2" l="1"/>
  <c r="D35" i="2"/>
  <c r="D39" i="2" l="1"/>
  <c r="H19" i="2" s="1"/>
  <c r="H20" i="2" l="1"/>
  <c r="H18" i="2"/>
</calcChain>
</file>

<file path=xl/sharedStrings.xml><?xml version="1.0" encoding="utf-8"?>
<sst xmlns="http://schemas.openxmlformats.org/spreadsheetml/2006/main" count="99" uniqueCount="51">
  <si>
    <t>MBITSEG202.wb3</t>
  </si>
  <si>
    <t>Segregation detection using nuclear density comparison</t>
  </si>
  <si>
    <t>Version 2.0 - Spetember 2000</t>
  </si>
  <si>
    <t>T. F. Wolff, G.Y. Baladi and C.-M. Chang</t>
  </si>
  <si>
    <t xml:space="preserve"> </t>
  </si>
  <si>
    <t xml:space="preserve">This spreadsheet tests the significance of nuclear density differences by performing   </t>
  </si>
  <si>
    <t xml:space="preserve">a t-test on two samples (blue and green, at left). Each sample should consist of </t>
  </si>
  <si>
    <t xml:space="preserve">six to fifteen nuclear density values. </t>
  </si>
  <si>
    <t xml:space="preserve">If medium or heavy segregation appears to be present based on visual evaluation,  </t>
  </si>
  <si>
    <t>sample 1 should be selected to represent a segregated area, and sample 2</t>
  </si>
  <si>
    <t>should be selected to represent an apparently non-segregated comparison area.</t>
  </si>
  <si>
    <t xml:space="preserve">To ensure equivalent compaction, it is preferred that the samples be the same </t>
  </si>
  <si>
    <t>distance from the pavement edge.</t>
  </si>
  <si>
    <t xml:space="preserve">This spreadsheet compares sample means and estimates the probability (p-value) </t>
  </si>
  <si>
    <t>that such a difference of the magnitude observed might occur due to random</t>
  </si>
  <si>
    <t>variation. Depending on the magnitude of the p-value, a corrective action is recommended.</t>
  </si>
  <si>
    <t>Segregation Patterns</t>
  </si>
  <si>
    <t xml:space="preserve">Random </t>
  </si>
  <si>
    <t>Continuous</t>
  </si>
  <si>
    <t>Systematic or Spot</t>
  </si>
  <si>
    <t>Version 2.0 - September 2000</t>
  </si>
  <si>
    <t>Enter two to fifteen nuclear density values for each sample;</t>
  </si>
  <si>
    <t>Site Description</t>
  </si>
  <si>
    <t>Sample 1 apparently medium or heavily segregated,</t>
  </si>
  <si>
    <t>Sample 2 apparently non-segregated</t>
  </si>
  <si>
    <t>Sample 1</t>
  </si>
  <si>
    <t>Sample 2</t>
  </si>
  <si>
    <t>Date</t>
  </si>
  <si>
    <t>TMD</t>
  </si>
  <si>
    <t>avg % TMD (1)</t>
  </si>
  <si>
    <t>avg % TMD (2)</t>
  </si>
  <si>
    <t>Recommended Action(s)</t>
  </si>
  <si>
    <t>Density Uniformity</t>
  </si>
  <si>
    <t>Density Drop</t>
  </si>
  <si>
    <t>Range</t>
  </si>
  <si>
    <t>For Surface, Leveling, and Base courses the density drop (mean to lowest) must be less than 40 kg/m3.  The maximum density range must be less than 80 kg/m3.</t>
  </si>
  <si>
    <t>pooled std dev</t>
  </si>
  <si>
    <t>t-value</t>
  </si>
  <si>
    <t>p-value</t>
  </si>
  <si>
    <t xml:space="preserve">
- take corrective action</t>
  </si>
  <si>
    <t xml:space="preserve">
- review paving procedures</t>
  </si>
  <si>
    <t xml:space="preserve">
- Remove and replace, take corrective action</t>
  </si>
  <si>
    <t>Tested By</t>
  </si>
  <si>
    <t>Count</t>
  </si>
  <si>
    <t>Mean</t>
  </si>
  <si>
    <t>Std dev</t>
  </si>
  <si>
    <t>Coeff of Var.</t>
  </si>
  <si>
    <t>Variance</t>
  </si>
  <si>
    <t>Pooled variance</t>
  </si>
  <si>
    <t>Diff in means</t>
  </si>
  <si>
    <t>Std err of 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</si>
</sst>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164" formatCode="0.0"/>
    <numFmt numFmtId="165" formatCode="0.0%"/>
    <numFmt numFmtId="166" formatCode="0.000"/>
    <numFmt numFmtId="167" formatCode="0.000000"/>
  </numFmts>
  <fonts count="11" x14ac:knownFonts="1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17"/>
        <bgColor indexed="17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6" tint="0.79998168889431442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top"/>
    </xf>
    <xf numFmtId="3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14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8" fillId="0" borderId="0" applyFont="0" applyFill="0" applyBorder="0" applyAlignment="0" applyProtection="0"/>
  </cellStyleXfs>
  <cellXfs count="66">
    <xf numFmtId="0" fontId="0" fillId="0" borderId="0" xfId="0" applyAlignment="1"/>
    <xf numFmtId="0" fontId="5" fillId="2" borderId="0" xfId="0" applyFont="1" applyFill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0" borderId="0" xfId="0" applyFont="1" applyAlignment="1"/>
    <xf numFmtId="0" fontId="0" fillId="2" borderId="0" xfId="0" applyFill="1" applyAlignment="1"/>
    <xf numFmtId="0" fontId="4" fillId="2" borderId="0" xfId="0" applyFont="1" applyFill="1" applyAlignment="1">
      <alignment horizontal="left"/>
    </xf>
    <xf numFmtId="165" fontId="5" fillId="4" borderId="0" xfId="7" applyNumberFormat="1" applyFont="1" applyFill="1"/>
    <xf numFmtId="0" fontId="4" fillId="5" borderId="0" xfId="0" applyFont="1" applyFill="1" applyAlignment="1"/>
    <xf numFmtId="0" fontId="6" fillId="5" borderId="0" xfId="0" applyFont="1" applyFill="1" applyAlignment="1"/>
    <xf numFmtId="2" fontId="5" fillId="2" borderId="0" xfId="0" applyNumberFormat="1" applyFont="1" applyFill="1" applyAlignment="1">
      <alignment horizontal="right"/>
    </xf>
    <xf numFmtId="9" fontId="4" fillId="0" borderId="0" xfId="0" applyNumberFormat="1" applyFont="1" applyAlignment="1"/>
    <xf numFmtId="0" fontId="7" fillId="2" borderId="0" xfId="0" applyFont="1" applyFill="1" applyAlignment="1"/>
    <xf numFmtId="0" fontId="4" fillId="2" borderId="0" xfId="0" applyFont="1" applyFill="1" applyAlignment="1">
      <alignment horizontal="right"/>
    </xf>
    <xf numFmtId="11" fontId="5" fillId="2" borderId="0" xfId="0" applyNumberFormat="1" applyFont="1" applyFill="1" applyAlignment="1"/>
    <xf numFmtId="0" fontId="4" fillId="6" borderId="0" xfId="0" applyFont="1" applyFill="1" applyAlignment="1"/>
    <xf numFmtId="0" fontId="5" fillId="6" borderId="0" xfId="0" applyFont="1" applyFill="1" applyAlignment="1">
      <alignment horizontal="right"/>
    </xf>
    <xf numFmtId="0" fontId="0" fillId="7" borderId="0" xfId="0" applyFill="1" applyAlignment="1"/>
    <xf numFmtId="0" fontId="4" fillId="6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/>
    <xf numFmtId="2" fontId="9" fillId="3" borderId="0" xfId="4" applyFont="1" applyFill="1"/>
    <xf numFmtId="0" fontId="4" fillId="2" borderId="3" xfId="0" applyFont="1" applyFill="1" applyBorder="1" applyAlignment="1"/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0" fillId="2" borderId="8" xfId="0" applyFill="1" applyBorder="1" applyAlignment="1"/>
    <xf numFmtId="0" fontId="4" fillId="2" borderId="9" xfId="0" applyFont="1" applyFill="1" applyBorder="1" applyAlignment="1"/>
    <xf numFmtId="1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10" fontId="4" fillId="2" borderId="5" xfId="0" applyNumberFormat="1" applyFont="1" applyFill="1" applyBorder="1" applyAlignment="1">
      <alignment horizontal="center"/>
    </xf>
    <xf numFmtId="10" fontId="4" fillId="2" borderId="0" xfId="0" applyNumberFormat="1" applyFont="1" applyFill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166" fontId="4" fillId="2" borderId="5" xfId="0" applyNumberFormat="1" applyFont="1" applyFill="1" applyBorder="1" applyAlignment="1">
      <alignment horizontal="center"/>
    </xf>
    <xf numFmtId="167" fontId="4" fillId="2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2" fontId="4" fillId="2" borderId="6" xfId="4" applyFont="1" applyFill="1" applyBorder="1"/>
    <xf numFmtId="2" fontId="4" fillId="2" borderId="9" xfId="4" applyFont="1" applyFill="1" applyBorder="1"/>
    <xf numFmtId="0" fontId="3" fillId="0" borderId="10" xfId="0" applyFont="1" applyBorder="1" applyAlignment="1"/>
    <xf numFmtId="164" fontId="4" fillId="3" borderId="11" xfId="0" applyNumberFormat="1" applyFont="1" applyFill="1" applyBorder="1" applyAlignment="1"/>
    <xf numFmtId="164" fontId="4" fillId="3" borderId="12" xfId="0" applyNumberFormat="1" applyFont="1" applyFill="1" applyBorder="1" applyAlignment="1"/>
    <xf numFmtId="164" fontId="4" fillId="3" borderId="13" xfId="0" applyNumberFormat="1" applyFont="1" applyFill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2" fontId="4" fillId="2" borderId="5" xfId="4" applyFont="1" applyFill="1" applyBorder="1"/>
    <xf numFmtId="2" fontId="4" fillId="2" borderId="7" xfId="4" applyFont="1" applyFill="1" applyBorder="1"/>
    <xf numFmtId="164" fontId="0" fillId="0" borderId="12" xfId="0" applyNumberFormat="1" applyBorder="1" applyAlignment="1"/>
    <xf numFmtId="0" fontId="5" fillId="2" borderId="0" xfId="0" applyFont="1" applyFill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10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4" fillId="8" borderId="0" xfId="0" applyFont="1" applyFill="1" applyAlignment="1">
      <alignment horizontal="left"/>
    </xf>
    <xf numFmtId="0" fontId="4" fillId="9" borderId="0" xfId="0" applyFont="1" applyFill="1" applyAlignment="1">
      <alignment horizontal="left" wrapText="1"/>
    </xf>
    <xf numFmtId="0" fontId="4" fillId="10" borderId="0" xfId="0" applyFont="1" applyFill="1" applyAlignment="1">
      <alignment horizontal="left"/>
    </xf>
  </cellXfs>
  <cellStyles count="9">
    <cellStyle name="Comma0" xfId="1" xr:uid="{F7D0DB04-524F-45F6-948E-0CF67A2F4D5A}"/>
    <cellStyle name="Currency0" xfId="2" xr:uid="{1882E588-CE6A-489E-B612-5C8A9C497A07}"/>
    <cellStyle name="Date" xfId="3" xr:uid="{57EA52AE-C6D2-4BED-9035-2C04341F9D0B}"/>
    <cellStyle name="Fixed" xfId="4" xr:uid="{728296A7-2D67-4E70-BEE3-4124FD27D80C}"/>
    <cellStyle name="Heading 1" xfId="5" builtinId="16" customBuiltin="1"/>
    <cellStyle name="Heading 2" xfId="6" builtinId="17" customBuiltin="1"/>
    <cellStyle name="Normal" xfId="0" builtinId="0"/>
    <cellStyle name="Percent" xfId="7" builtinId="5"/>
    <cellStyle name="Total" xfId="8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D6BC-751C-4A3E-A57B-EEE852701316}">
  <sheetPr>
    <pageSetUpPr fitToPage="1"/>
  </sheetPr>
  <dimension ref="A1:AC159"/>
  <sheetViews>
    <sheetView showGridLines="0" topLeftCell="A3" workbookViewId="0">
      <selection activeCell="D24" sqref="D24"/>
    </sheetView>
  </sheetViews>
  <sheetFormatPr defaultRowHeight="12.75" x14ac:dyDescent="0.2"/>
  <cols>
    <col min="1" max="1" width="1.28515625" customWidth="1"/>
    <col min="3" max="3" width="13.140625" customWidth="1"/>
    <col min="7" max="7" width="10" customWidth="1"/>
    <col min="11" max="11" width="9.7109375" customWidth="1"/>
  </cols>
  <sheetData>
    <row r="1" spans="1:29" ht="18" x14ac:dyDescent="0.25">
      <c r="A1" s="9"/>
      <c r="B1" s="10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4.25" x14ac:dyDescent="0.2">
      <c r="A2" s="9"/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4.25" x14ac:dyDescent="0.2">
      <c r="A3" s="9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4.25" x14ac:dyDescent="0.2">
      <c r="A4" s="9"/>
      <c r="B4" s="9" t="s">
        <v>3</v>
      </c>
      <c r="C4" s="4"/>
      <c r="D4" s="4"/>
      <c r="E4" s="4"/>
      <c r="F4" s="9"/>
      <c r="G4" s="9"/>
      <c r="H4" s="9"/>
      <c r="I4" s="9"/>
      <c r="J4" s="9"/>
      <c r="K4" s="9"/>
      <c r="L4" s="9"/>
      <c r="M4" s="9"/>
      <c r="N4" s="9"/>
      <c r="O4" s="9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4.2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7" t="s">
        <v>4</v>
      </c>
      <c r="M5" s="4"/>
      <c r="N5" s="4"/>
      <c r="O5" s="7" t="s">
        <v>4</v>
      </c>
      <c r="P5" s="5"/>
      <c r="Q5" s="5"/>
      <c r="R5" s="5"/>
      <c r="V5" s="5"/>
      <c r="W5" s="5"/>
      <c r="X5" s="5"/>
      <c r="Y5" s="5"/>
      <c r="Z5" s="5"/>
      <c r="AA5" s="5"/>
      <c r="AB5" s="5"/>
      <c r="AC5" s="5"/>
    </row>
    <row r="6" spans="1:29" ht="14.25" x14ac:dyDescent="0.2">
      <c r="A6" s="4"/>
      <c r="B6" s="4"/>
      <c r="C6" s="4"/>
      <c r="D6" s="4" t="s">
        <v>5</v>
      </c>
      <c r="E6" s="4"/>
      <c r="F6" s="4"/>
      <c r="G6" s="4"/>
      <c r="H6" s="4"/>
      <c r="I6" s="4"/>
      <c r="J6" s="4"/>
      <c r="K6" s="6"/>
      <c r="L6" s="6"/>
      <c r="M6" s="4"/>
      <c r="N6" s="7" t="s">
        <v>4</v>
      </c>
      <c r="O6" s="4"/>
      <c r="P6" s="5"/>
      <c r="Q6" s="5"/>
      <c r="R6" s="5"/>
      <c r="V6" s="5"/>
      <c r="W6" s="5"/>
      <c r="X6" s="5"/>
      <c r="Y6" s="5"/>
      <c r="Z6" s="5"/>
      <c r="AA6" s="5"/>
      <c r="AB6" s="5"/>
      <c r="AC6" s="5"/>
    </row>
    <row r="7" spans="1:29" ht="14.25" x14ac:dyDescent="0.2">
      <c r="A7" s="4"/>
      <c r="B7" s="4"/>
      <c r="C7" s="4"/>
      <c r="D7" s="4" t="s">
        <v>6</v>
      </c>
      <c r="E7" s="4"/>
      <c r="F7" s="4"/>
      <c r="G7" s="4"/>
      <c r="H7" s="4"/>
      <c r="I7" s="4"/>
      <c r="J7" s="4"/>
      <c r="K7" s="6"/>
      <c r="L7" s="7" t="s">
        <v>4</v>
      </c>
      <c r="M7" s="4"/>
      <c r="N7" s="7" t="s">
        <v>4</v>
      </c>
      <c r="O7" s="4"/>
      <c r="P7" s="5"/>
      <c r="Q7" s="5"/>
      <c r="R7" s="5"/>
      <c r="V7" s="5"/>
      <c r="W7" s="5"/>
      <c r="X7" s="5"/>
      <c r="Y7" s="5"/>
      <c r="Z7" s="5"/>
      <c r="AA7" s="5"/>
      <c r="AB7" s="5"/>
      <c r="AC7" s="5"/>
    </row>
    <row r="8" spans="1:29" ht="14.25" x14ac:dyDescent="0.2">
      <c r="A8" s="4"/>
      <c r="B8" s="4"/>
      <c r="C8" s="4"/>
      <c r="D8" s="4" t="s">
        <v>7</v>
      </c>
      <c r="E8" s="4"/>
      <c r="F8" s="4"/>
      <c r="G8" s="4"/>
      <c r="H8" s="4"/>
      <c r="I8" s="4"/>
      <c r="J8" s="4"/>
      <c r="K8" s="4"/>
      <c r="L8" s="7" t="s">
        <v>4</v>
      </c>
      <c r="M8" s="4"/>
      <c r="N8" s="4"/>
      <c r="O8" s="7" t="s">
        <v>4</v>
      </c>
      <c r="P8" s="5"/>
      <c r="Q8" s="5"/>
      <c r="R8" s="5"/>
      <c r="V8" s="5"/>
      <c r="W8" s="5"/>
      <c r="X8" s="5"/>
      <c r="Y8" s="5"/>
      <c r="Z8" s="5"/>
      <c r="AA8" s="5"/>
      <c r="AB8" s="5"/>
      <c r="AC8" s="5"/>
    </row>
    <row r="9" spans="1:29" ht="14.2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7" t="s">
        <v>4</v>
      </c>
      <c r="M9" s="4"/>
      <c r="N9" s="4"/>
      <c r="O9" s="7" t="s">
        <v>4</v>
      </c>
      <c r="P9" s="5"/>
      <c r="Q9" s="5"/>
      <c r="R9" s="5"/>
      <c r="V9" s="5"/>
      <c r="W9" s="5"/>
      <c r="X9" s="5"/>
      <c r="Y9" s="5"/>
      <c r="Z9" s="5"/>
      <c r="AA9" s="5"/>
      <c r="AB9" s="5"/>
      <c r="AC9" s="5"/>
    </row>
    <row r="10" spans="1:29" ht="14.25" x14ac:dyDescent="0.2">
      <c r="A10" s="4"/>
      <c r="B10" s="4"/>
      <c r="C10" s="4"/>
      <c r="D10" s="4" t="s">
        <v>8</v>
      </c>
      <c r="E10" s="4"/>
      <c r="F10" s="4"/>
      <c r="G10" s="4"/>
      <c r="H10" s="4"/>
      <c r="I10" s="4"/>
      <c r="J10" s="4"/>
      <c r="K10" s="4"/>
      <c r="L10" s="7"/>
      <c r="M10" s="4"/>
      <c r="N10" s="4"/>
      <c r="O10" s="7" t="s">
        <v>4</v>
      </c>
      <c r="P10" s="5"/>
      <c r="Q10" s="5"/>
      <c r="R10" s="5"/>
      <c r="V10" s="5"/>
      <c r="W10" s="5"/>
      <c r="X10" s="5"/>
      <c r="Y10" s="5"/>
      <c r="Z10" s="5"/>
      <c r="AA10" s="5"/>
      <c r="AB10" s="5"/>
      <c r="AC10" s="5"/>
    </row>
    <row r="11" spans="1:29" ht="14.25" x14ac:dyDescent="0.2">
      <c r="A11" s="4"/>
      <c r="B11" s="4"/>
      <c r="C11" s="4"/>
      <c r="D11" s="4" t="s">
        <v>9</v>
      </c>
      <c r="E11" s="4"/>
      <c r="F11" s="4"/>
      <c r="G11" s="4"/>
      <c r="H11" s="4"/>
      <c r="I11" s="4"/>
      <c r="J11" s="4"/>
      <c r="K11" s="4"/>
      <c r="L11" s="7" t="s">
        <v>4</v>
      </c>
      <c r="M11" s="4"/>
      <c r="N11" s="4"/>
      <c r="O11" s="7" t="s">
        <v>4</v>
      </c>
      <c r="P11" s="5"/>
      <c r="Q11" s="5"/>
      <c r="R11" s="5"/>
      <c r="V11" s="5"/>
      <c r="W11" s="5"/>
      <c r="X11" s="5"/>
      <c r="Y11" s="5"/>
      <c r="Z11" s="5"/>
      <c r="AA11" s="5"/>
      <c r="AB11" s="5"/>
      <c r="AC11" s="5"/>
    </row>
    <row r="12" spans="1:29" ht="14.25" x14ac:dyDescent="0.2">
      <c r="A12" s="4"/>
      <c r="B12" s="4"/>
      <c r="C12" s="4"/>
      <c r="D12" s="4" t="s">
        <v>10</v>
      </c>
      <c r="E12" s="4"/>
      <c r="F12" s="4"/>
      <c r="G12" s="4"/>
      <c r="H12" s="4"/>
      <c r="I12" s="4"/>
      <c r="J12" s="4"/>
      <c r="K12" s="6"/>
      <c r="L12" s="6"/>
      <c r="M12" s="4"/>
      <c r="N12" s="7" t="s">
        <v>4</v>
      </c>
      <c r="O12" s="4"/>
      <c r="P12" s="5"/>
      <c r="Q12" s="5"/>
      <c r="R12" s="5"/>
      <c r="V12" s="5"/>
      <c r="W12" s="5"/>
      <c r="X12" s="5"/>
      <c r="Y12" s="5"/>
      <c r="Z12" s="5"/>
      <c r="AA12" s="5"/>
      <c r="AB12" s="5"/>
      <c r="AC12" s="5"/>
    </row>
    <row r="13" spans="1:29" ht="14.25" x14ac:dyDescent="0.2">
      <c r="A13" s="4"/>
      <c r="B13" s="4"/>
      <c r="C13" s="4"/>
      <c r="D13" s="4" t="s">
        <v>11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5"/>
      <c r="R13" s="5"/>
      <c r="V13" s="5"/>
      <c r="W13" s="5"/>
      <c r="X13" s="5"/>
      <c r="Y13" s="5"/>
      <c r="Z13" s="5"/>
      <c r="AA13" s="5"/>
      <c r="AB13" s="5"/>
      <c r="AC13" s="5"/>
    </row>
    <row r="14" spans="1:29" ht="14.25" x14ac:dyDescent="0.2">
      <c r="A14" s="4"/>
      <c r="B14" s="4"/>
      <c r="C14" s="4"/>
      <c r="D14" s="4" t="s">
        <v>12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5"/>
      <c r="R14" s="5"/>
      <c r="V14" s="5"/>
      <c r="W14" s="5"/>
      <c r="X14" s="5"/>
      <c r="Y14" s="5"/>
      <c r="Z14" s="5"/>
      <c r="AA14" s="5"/>
      <c r="AB14" s="5"/>
      <c r="AC14" s="5"/>
    </row>
    <row r="15" spans="1:29" ht="14.2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7" t="s">
        <v>4</v>
      </c>
      <c r="M15" s="4"/>
      <c r="N15" s="4"/>
      <c r="O15" s="7" t="s">
        <v>4</v>
      </c>
      <c r="P15" s="5"/>
      <c r="Q15" s="5"/>
      <c r="R15" s="5"/>
      <c r="V15" s="5"/>
      <c r="W15" s="5"/>
      <c r="X15" s="5"/>
      <c r="Y15" s="5"/>
      <c r="Z15" s="5"/>
      <c r="AA15" s="5"/>
      <c r="AB15" s="5"/>
      <c r="AC15" s="5"/>
    </row>
    <row r="16" spans="1:29" ht="14.25" x14ac:dyDescent="0.2">
      <c r="A16" s="4"/>
      <c r="B16" s="4"/>
      <c r="C16" s="4"/>
      <c r="D16" s="4" t="s">
        <v>13</v>
      </c>
      <c r="E16" s="4"/>
      <c r="F16" s="4"/>
      <c r="G16" s="4"/>
      <c r="H16" s="4"/>
      <c r="I16" s="4"/>
      <c r="J16" s="4"/>
      <c r="K16" s="4"/>
      <c r="L16" s="7"/>
      <c r="M16" s="4"/>
      <c r="N16" s="4"/>
      <c r="O16" s="7" t="s">
        <v>4</v>
      </c>
      <c r="P16" s="5"/>
      <c r="Q16" s="5"/>
      <c r="R16" s="5"/>
      <c r="V16" s="5"/>
      <c r="W16" s="5"/>
      <c r="X16" s="5"/>
      <c r="Y16" s="5"/>
      <c r="Z16" s="5"/>
      <c r="AA16" s="5"/>
      <c r="AB16" s="5"/>
      <c r="AC16" s="5"/>
    </row>
    <row r="17" spans="1:29" ht="14.25" x14ac:dyDescent="0.2">
      <c r="A17" s="4"/>
      <c r="B17" s="4"/>
      <c r="C17" s="4"/>
      <c r="D17" s="4" t="s">
        <v>14</v>
      </c>
      <c r="E17" s="4"/>
      <c r="F17" s="4"/>
      <c r="G17" s="4"/>
      <c r="H17" s="4"/>
      <c r="I17" s="4"/>
      <c r="J17" s="4"/>
      <c r="K17" s="6"/>
      <c r="L17" s="4"/>
      <c r="M17" s="7" t="s">
        <v>4</v>
      </c>
      <c r="N17" s="4"/>
      <c r="O17" s="4"/>
      <c r="P17" s="5"/>
      <c r="Q17" s="5"/>
      <c r="R17" s="5"/>
      <c r="V17" s="5"/>
      <c r="W17" s="5"/>
      <c r="X17" s="5"/>
      <c r="Y17" s="5"/>
      <c r="Z17" s="5"/>
      <c r="AA17" s="5"/>
      <c r="AB17" s="5"/>
      <c r="AC17" s="5"/>
    </row>
    <row r="18" spans="1:29" ht="14.25" x14ac:dyDescent="0.2">
      <c r="A18" s="4"/>
      <c r="B18" s="4"/>
      <c r="C18" s="4"/>
      <c r="D18" s="4" t="s">
        <v>15</v>
      </c>
      <c r="E18" s="4"/>
      <c r="F18" s="4"/>
      <c r="G18" s="4"/>
      <c r="H18" s="4"/>
      <c r="I18" s="4"/>
      <c r="J18" s="4"/>
      <c r="K18" s="7"/>
      <c r="L18" s="4"/>
      <c r="M18" s="7" t="s">
        <v>4</v>
      </c>
      <c r="N18" s="4"/>
      <c r="O18" s="4"/>
      <c r="P18" s="5"/>
      <c r="Q18" s="5"/>
      <c r="R18" s="5"/>
      <c r="V18" s="5"/>
      <c r="W18" s="5"/>
      <c r="X18" s="5"/>
      <c r="Y18" s="5"/>
      <c r="Z18" s="5"/>
      <c r="AA18" s="5"/>
      <c r="AB18" s="5"/>
      <c r="AC18" s="5"/>
    </row>
    <row r="19" spans="1:29" ht="14.2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6"/>
      <c r="L19" s="6"/>
      <c r="M19" s="6"/>
      <c r="N19" s="4"/>
      <c r="O19" s="7" t="s">
        <v>4</v>
      </c>
      <c r="P19" s="5"/>
      <c r="Q19" s="5"/>
      <c r="R19" s="5"/>
      <c r="V19" s="5"/>
      <c r="W19" s="5"/>
      <c r="X19" s="5"/>
      <c r="Y19" s="5"/>
      <c r="Z19" s="5"/>
      <c r="AA19" s="5"/>
      <c r="AB19" s="5"/>
      <c r="AC19" s="5"/>
    </row>
    <row r="20" spans="1:29" ht="15" x14ac:dyDescent="0.25">
      <c r="A20" s="4"/>
      <c r="B20" s="4"/>
      <c r="C20" s="4"/>
      <c r="D20" s="1" t="s">
        <v>16</v>
      </c>
      <c r="E20" s="4"/>
      <c r="F20" s="4"/>
      <c r="G20" s="4"/>
      <c r="H20" s="4"/>
      <c r="I20" s="4"/>
      <c r="J20" s="4"/>
      <c r="K20" s="4"/>
      <c r="L20" s="7" t="s">
        <v>4</v>
      </c>
      <c r="M20" s="4"/>
      <c r="N20" s="4"/>
      <c r="O20" s="4"/>
      <c r="P20" s="5"/>
      <c r="Q20" s="5"/>
      <c r="R20" s="5"/>
      <c r="V20" s="5"/>
      <c r="W20" s="5"/>
      <c r="X20" s="5"/>
      <c r="Y20" s="5"/>
      <c r="Z20" s="5"/>
      <c r="AA20" s="5"/>
      <c r="AB20" s="5"/>
      <c r="AC20" s="5"/>
    </row>
    <row r="21" spans="1:29" ht="14.25" x14ac:dyDescent="0.2">
      <c r="A21" s="4"/>
      <c r="B21" s="4"/>
      <c r="C21" s="4"/>
      <c r="D21" s="4" t="s">
        <v>4</v>
      </c>
      <c r="E21" s="4"/>
      <c r="F21" s="4"/>
      <c r="G21" s="4"/>
      <c r="H21" s="4"/>
      <c r="I21" s="4"/>
      <c r="J21" s="4"/>
      <c r="K21" s="4"/>
      <c r="L21" s="7" t="s">
        <v>4</v>
      </c>
      <c r="M21" s="4"/>
      <c r="N21" s="4"/>
      <c r="O21" s="4"/>
      <c r="P21" s="5"/>
      <c r="Q21" s="5"/>
      <c r="R21" s="5"/>
      <c r="V21" s="5"/>
      <c r="W21" s="5"/>
      <c r="X21" s="5"/>
      <c r="Y21" s="5"/>
      <c r="Z21" s="5"/>
      <c r="AA21" s="5"/>
      <c r="AB21" s="5"/>
      <c r="AC21" s="5"/>
    </row>
    <row r="22" spans="1:29" ht="14.25" x14ac:dyDescent="0.2">
      <c r="A22" s="4"/>
      <c r="B22" s="4"/>
      <c r="C22" s="4"/>
      <c r="D22" s="4" t="s">
        <v>17</v>
      </c>
      <c r="E22" s="4"/>
      <c r="F22" s="4" t="s">
        <v>18</v>
      </c>
      <c r="G22" s="4"/>
      <c r="H22" s="4" t="s">
        <v>19</v>
      </c>
      <c r="I22" s="4"/>
      <c r="J22" s="4"/>
      <c r="K22" s="4"/>
      <c r="L22" s="7" t="s">
        <v>4</v>
      </c>
      <c r="M22" s="4"/>
      <c r="N22" s="4"/>
      <c r="O22" s="4"/>
      <c r="P22" s="5"/>
      <c r="Q22" s="5"/>
      <c r="R22" s="5"/>
      <c r="V22" s="5"/>
      <c r="W22" s="5"/>
      <c r="X22" s="5"/>
      <c r="Y22" s="5"/>
      <c r="Z22" s="5"/>
      <c r="AA22" s="5"/>
      <c r="AB22" s="5"/>
      <c r="AC22" s="5"/>
    </row>
    <row r="23" spans="1:29" ht="14.2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7" t="s">
        <v>4</v>
      </c>
      <c r="M23" s="4"/>
      <c r="N23" s="4"/>
      <c r="O23" s="4"/>
      <c r="P23" s="5"/>
      <c r="Q23" s="5"/>
      <c r="R23" s="5"/>
      <c r="V23" s="5"/>
      <c r="W23" s="5"/>
      <c r="X23" s="5"/>
      <c r="Y23" s="5"/>
      <c r="Z23" s="5"/>
      <c r="AA23" s="5"/>
      <c r="AB23" s="5"/>
      <c r="AC23" s="5"/>
    </row>
    <row r="24" spans="1:29" ht="14.25" x14ac:dyDescent="0.2">
      <c r="A24" s="4"/>
      <c r="B24" s="4"/>
      <c r="C24" s="4"/>
      <c r="E24" s="4"/>
      <c r="G24" s="4"/>
      <c r="I24" s="4"/>
      <c r="J24" s="4"/>
      <c r="K24" s="4"/>
      <c r="L24" s="7" t="s">
        <v>4</v>
      </c>
      <c r="M24" s="4"/>
      <c r="N24" s="4"/>
      <c r="O24" s="4"/>
      <c r="P24" s="5"/>
      <c r="Q24" s="5"/>
      <c r="R24" s="5"/>
      <c r="V24" s="5"/>
      <c r="W24" s="5"/>
      <c r="X24" s="5"/>
      <c r="Y24" s="5"/>
      <c r="Z24" s="5"/>
      <c r="AA24" s="5"/>
      <c r="AB24" s="5"/>
      <c r="AC24" s="5"/>
    </row>
    <row r="25" spans="1:29" ht="14.2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7" t="s">
        <v>4</v>
      </c>
      <c r="M25" s="4"/>
      <c r="N25" s="4"/>
      <c r="O25" s="4"/>
      <c r="P25" s="5"/>
      <c r="Q25" s="5"/>
      <c r="R25" s="5"/>
      <c r="V25" s="5"/>
      <c r="W25" s="5"/>
      <c r="X25" s="5"/>
      <c r="Y25" s="5"/>
      <c r="Z25" s="5"/>
      <c r="AA25" s="5"/>
      <c r="AB25" s="5"/>
      <c r="AC25" s="5"/>
    </row>
    <row r="26" spans="1:29" ht="14.2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7" t="s">
        <v>4</v>
      </c>
      <c r="M26" s="4"/>
      <c r="N26" s="4"/>
      <c r="O26" s="4"/>
      <c r="P26" s="5"/>
      <c r="Q26" s="5"/>
      <c r="R26" s="5"/>
      <c r="V26" s="5"/>
      <c r="W26" s="5"/>
      <c r="X26" s="5"/>
      <c r="Y26" s="5"/>
      <c r="Z26" s="5"/>
      <c r="AA26" s="5"/>
      <c r="AB26" s="5"/>
      <c r="AC26" s="5"/>
    </row>
    <row r="27" spans="1:29" ht="14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7" t="s">
        <v>4</v>
      </c>
      <c r="M27" s="4"/>
      <c r="N27" s="4"/>
      <c r="O27" s="4"/>
      <c r="P27" s="5"/>
      <c r="Q27" s="5"/>
      <c r="R27" s="5"/>
      <c r="V27" s="5"/>
      <c r="W27" s="5"/>
      <c r="X27" s="5"/>
      <c r="Y27" s="5"/>
      <c r="Z27" s="5"/>
      <c r="AA27" s="5"/>
      <c r="AB27" s="5"/>
      <c r="AC27" s="5"/>
    </row>
    <row r="28" spans="1:29" ht="14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" t="s">
        <v>4</v>
      </c>
      <c r="M28" s="4"/>
      <c r="N28" s="4"/>
      <c r="O28" s="4"/>
      <c r="P28" s="5"/>
      <c r="Q28" s="5"/>
      <c r="R28" s="5"/>
      <c r="V28" s="5"/>
      <c r="W28" s="5"/>
      <c r="X28" s="5"/>
      <c r="Y28" s="5"/>
      <c r="Z28" s="5"/>
      <c r="AA28" s="5"/>
      <c r="AB28" s="5"/>
      <c r="AC28" s="5"/>
    </row>
    <row r="29" spans="1:29" ht="14.2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7" t="s">
        <v>4</v>
      </c>
      <c r="M29" s="4"/>
      <c r="N29" s="4"/>
      <c r="O29" s="4"/>
      <c r="P29" s="5"/>
      <c r="Q29" s="5"/>
      <c r="R29" s="5"/>
      <c r="V29" s="5"/>
      <c r="W29" s="5"/>
      <c r="X29" s="5"/>
      <c r="Y29" s="5"/>
      <c r="Z29" s="5"/>
      <c r="AA29" s="5"/>
      <c r="AB29" s="5"/>
      <c r="AC29" s="5"/>
    </row>
    <row r="30" spans="1:29" ht="14.2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7" t="s">
        <v>4</v>
      </c>
      <c r="M30" s="4"/>
      <c r="N30" s="4"/>
      <c r="O30" s="4"/>
      <c r="P30" s="5"/>
      <c r="Q30" s="5"/>
      <c r="R30" s="5"/>
      <c r="V30" s="5"/>
      <c r="W30" s="5"/>
      <c r="X30" s="5"/>
      <c r="Y30" s="5"/>
      <c r="Z30" s="5"/>
      <c r="AA30" s="5"/>
      <c r="AB30" s="5"/>
      <c r="AC30" s="5"/>
    </row>
    <row r="31" spans="1:29" ht="14.2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7" t="s">
        <v>4</v>
      </c>
      <c r="M31" s="4"/>
      <c r="N31" s="4"/>
      <c r="O31" s="4"/>
      <c r="P31" s="5"/>
      <c r="Q31" s="5"/>
      <c r="R31" s="5"/>
      <c r="V31" s="5"/>
      <c r="W31" s="5"/>
      <c r="X31" s="5"/>
      <c r="Y31" s="5"/>
      <c r="Z31" s="5"/>
      <c r="AA31" s="5"/>
      <c r="AB31" s="5"/>
      <c r="AC31" s="5"/>
    </row>
    <row r="32" spans="1:29" ht="14.2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7" t="s">
        <v>4</v>
      </c>
      <c r="M32" s="4"/>
      <c r="N32" s="4"/>
      <c r="O32" s="4"/>
      <c r="P32" s="5"/>
      <c r="Q32" s="5"/>
      <c r="R32" s="5"/>
      <c r="V32" s="5"/>
      <c r="W32" s="5"/>
      <c r="X32" s="5"/>
      <c r="Y32" s="5"/>
      <c r="Z32" s="5"/>
      <c r="AA32" s="5"/>
      <c r="AB32" s="5"/>
      <c r="AC32" s="5"/>
    </row>
    <row r="33" spans="1:29" ht="14.2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7" t="s">
        <v>4</v>
      </c>
      <c r="M33" s="4"/>
      <c r="N33" s="4"/>
      <c r="O33" s="4"/>
      <c r="P33" s="5"/>
      <c r="Q33" s="5"/>
      <c r="R33" s="5"/>
      <c r="V33" s="5"/>
      <c r="W33" s="5"/>
      <c r="X33" s="5"/>
      <c r="Y33" s="5"/>
      <c r="Z33" s="5"/>
      <c r="AA33" s="5"/>
      <c r="AB33" s="5"/>
      <c r="AC33" s="5"/>
    </row>
    <row r="34" spans="1:29" ht="14.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7" t="s">
        <v>4</v>
      </c>
      <c r="M34" s="4"/>
      <c r="N34" s="4"/>
      <c r="O34" s="4"/>
      <c r="P34" s="5"/>
      <c r="Q34" s="5"/>
      <c r="R34" s="5"/>
      <c r="V34" s="5"/>
      <c r="W34" s="5"/>
      <c r="X34" s="5"/>
      <c r="Y34" s="5"/>
      <c r="Z34" s="5"/>
      <c r="AA34" s="5"/>
      <c r="AB34" s="5"/>
      <c r="AC34" s="5"/>
    </row>
    <row r="35" spans="1:29" ht="14.2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7" t="s">
        <v>4</v>
      </c>
      <c r="M35" s="4"/>
      <c r="N35" s="4"/>
      <c r="O35" s="4"/>
      <c r="P35" s="5"/>
      <c r="Q35" s="5"/>
      <c r="R35" s="5"/>
      <c r="V35" s="5"/>
      <c r="W35" s="5"/>
      <c r="X35" s="5"/>
      <c r="Y35" s="5"/>
      <c r="Z35" s="5"/>
      <c r="AA35" s="5"/>
      <c r="AB35" s="5"/>
      <c r="AC35" s="5"/>
    </row>
    <row r="36" spans="1:29" ht="14.2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7" t="s">
        <v>4</v>
      </c>
      <c r="M36" s="4"/>
      <c r="N36" s="4"/>
      <c r="O36" s="4"/>
      <c r="P36" s="5"/>
      <c r="Q36" s="5"/>
      <c r="R36" s="5"/>
      <c r="V36" s="5"/>
      <c r="W36" s="5"/>
      <c r="X36" s="5"/>
      <c r="Y36" s="5"/>
      <c r="Z36" s="5"/>
      <c r="AA36" s="5"/>
      <c r="AB36" s="5"/>
      <c r="AC36" s="5"/>
    </row>
    <row r="37" spans="1:29" ht="14.2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7" t="s">
        <v>4</v>
      </c>
      <c r="M37" s="4"/>
      <c r="N37" s="4"/>
      <c r="O37" s="4"/>
      <c r="P37" s="5"/>
      <c r="Q37" s="5"/>
      <c r="R37" s="5"/>
      <c r="V37" s="5"/>
      <c r="W37" s="5"/>
      <c r="X37" s="5"/>
      <c r="Y37" s="5"/>
      <c r="Z37" s="5"/>
      <c r="AA37" s="5"/>
      <c r="AB37" s="5"/>
      <c r="AC37" s="5"/>
    </row>
    <row r="38" spans="1:29" ht="14.25" x14ac:dyDescent="0.2">
      <c r="A38" s="4"/>
      <c r="B38" s="4"/>
      <c r="C38" s="4"/>
      <c r="D38" s="6"/>
      <c r="E38" s="6"/>
      <c r="F38" s="6"/>
      <c r="G38" s="4"/>
      <c r="H38" s="4"/>
      <c r="I38" s="4"/>
      <c r="J38" s="4"/>
      <c r="K38" s="4"/>
      <c r="L38" s="4"/>
      <c r="M38" s="4"/>
      <c r="N38" s="4"/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4.2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4.25" x14ac:dyDescent="0.2">
      <c r="A40" s="4"/>
      <c r="B40" s="4"/>
      <c r="C40" s="4"/>
      <c r="D40" s="4"/>
      <c r="E40" s="4"/>
      <c r="F40" s="6"/>
      <c r="G40" s="6"/>
      <c r="H40" s="6"/>
      <c r="I40" s="6"/>
      <c r="J40" s="6"/>
      <c r="K40" s="4"/>
      <c r="L40" s="4"/>
      <c r="M40" s="4"/>
      <c r="N40" s="4"/>
      <c r="O40" s="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4.25" x14ac:dyDescent="0.2">
      <c r="A41" s="4"/>
      <c r="B41" s="4"/>
      <c r="C41" s="4"/>
      <c r="D41" s="4"/>
      <c r="E41" s="4"/>
      <c r="F41" s="6"/>
      <c r="G41" s="6"/>
      <c r="H41" s="6"/>
      <c r="I41" s="6"/>
      <c r="J41" s="6"/>
      <c r="K41" s="4"/>
      <c r="L41" s="4"/>
      <c r="M41" s="4"/>
      <c r="N41" s="4"/>
      <c r="O41" s="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4.25" x14ac:dyDescent="0.2">
      <c r="A42" s="4"/>
      <c r="B42" s="4"/>
      <c r="C42" s="4"/>
      <c r="D42" s="4"/>
      <c r="E42" s="4"/>
      <c r="F42" s="6"/>
      <c r="G42" s="6"/>
      <c r="H42" s="6"/>
      <c r="I42" s="6"/>
      <c r="J42" s="6"/>
      <c r="K42" s="4"/>
      <c r="L42" s="4"/>
      <c r="M42" s="4"/>
      <c r="N42" s="4"/>
      <c r="O42" s="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4.25" x14ac:dyDescent="0.2">
      <c r="A43" s="4"/>
      <c r="B43" s="4"/>
      <c r="C43" s="4"/>
      <c r="D43" s="4"/>
      <c r="E43" s="4"/>
      <c r="F43" s="6"/>
      <c r="G43" s="6"/>
      <c r="H43" s="6"/>
      <c r="I43" s="6"/>
      <c r="J43" s="6"/>
      <c r="K43" s="4"/>
      <c r="L43" s="4"/>
      <c r="M43" s="4"/>
      <c r="N43" s="4"/>
      <c r="O43" s="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4.25" x14ac:dyDescent="0.2">
      <c r="A44" s="4"/>
      <c r="B44" s="4"/>
      <c r="C44" s="4"/>
      <c r="D44" s="4"/>
      <c r="E44" s="4"/>
      <c r="F44" s="6"/>
      <c r="G44" s="6"/>
      <c r="H44" s="6"/>
      <c r="I44" s="6"/>
      <c r="J44" s="6"/>
      <c r="K44" s="4"/>
      <c r="L44" s="4"/>
      <c r="M44" s="4"/>
      <c r="N44" s="4"/>
      <c r="O44" s="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4.2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4.2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4.2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4.2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4.2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4.2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4.2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4.2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4.25" x14ac:dyDescent="0.2">
      <c r="A53" s="5"/>
      <c r="B53" s="5"/>
      <c r="C53" s="5"/>
      <c r="D53" s="5"/>
      <c r="E53" s="5"/>
      <c r="F53" s="12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4.25" x14ac:dyDescent="0.2">
      <c r="A54" s="5"/>
      <c r="B54" s="5"/>
      <c r="C54" s="5"/>
      <c r="D54" s="5"/>
      <c r="E54" s="5"/>
      <c r="F54" s="12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4.2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4.2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4.2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4.2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4.2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4.2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4.2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4.2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4.2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4.2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4.2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4.2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4.2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4.2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4.2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4.2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4.2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4.2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4.2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4.2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4.2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4.2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4.2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4.2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4.2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4.2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4.2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4.2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4.2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4.2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4.2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4.2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4.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4.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4.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4.2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4.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4.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4.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4.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4.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4.2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4.2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4.2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4.2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4.2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4.2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4.2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4.2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4.2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4.2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4.2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4.2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4.2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4.2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4.2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4.2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4.2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4.2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4.2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4.2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4.2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4.2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4.2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4.2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4.2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4.2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4.2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4.2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4.2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4.2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4.2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4.2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4.2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4.2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4.2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4.2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4.2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4.2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4.2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4.2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4.2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4.2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4.2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4.2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4.2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4.2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4.2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4.2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4.2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4.2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4.2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4.2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4.2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4.2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4.2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4.2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4.2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4.2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4.2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4.2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4.2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4.2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4.2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4.2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</sheetData>
  <sheetProtection sheet="1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AEA4-FCC9-4BC8-B24D-082AD00366D1}">
  <sheetPr>
    <pageSetUpPr fitToPage="1"/>
  </sheetPr>
  <dimension ref="A1:N60"/>
  <sheetViews>
    <sheetView showGridLines="0" tabSelected="1" workbookViewId="0">
      <selection activeCell="D19" sqref="D19"/>
    </sheetView>
  </sheetViews>
  <sheetFormatPr defaultRowHeight="12.75" x14ac:dyDescent="0.2"/>
  <cols>
    <col min="1" max="1" width="5" customWidth="1"/>
    <col min="2" max="2" width="11" customWidth="1"/>
    <col min="3" max="3" width="2" customWidth="1"/>
    <col min="4" max="4" width="11" customWidth="1"/>
    <col min="5" max="5" width="1.140625" customWidth="1"/>
    <col min="6" max="6" width="16.28515625" customWidth="1"/>
    <col min="7" max="7" width="10.5703125" customWidth="1"/>
    <col min="8" max="8" width="4.7109375" customWidth="1"/>
    <col min="9" max="9" width="1.85546875" customWidth="1"/>
    <col min="10" max="10" width="19.7109375" bestFit="1" customWidth="1"/>
    <col min="11" max="11" width="9.28515625" customWidth="1"/>
    <col min="12" max="12" width="11.28515625" bestFit="1" customWidth="1"/>
    <col min="13" max="13" width="12" customWidth="1"/>
    <col min="15" max="15" width="11" bestFit="1" customWidth="1"/>
  </cols>
  <sheetData>
    <row r="1" spans="1:13" ht="18" x14ac:dyDescent="0.25">
      <c r="A1" s="9"/>
      <c r="B1" s="10" t="s">
        <v>0</v>
      </c>
      <c r="C1" s="9"/>
      <c r="D1" s="9"/>
      <c r="E1" s="9"/>
      <c r="F1" s="9"/>
      <c r="G1" s="9"/>
      <c r="H1" s="9"/>
      <c r="I1" s="9"/>
      <c r="J1" s="9"/>
      <c r="K1" s="9"/>
      <c r="L1" s="22" t="s">
        <v>27</v>
      </c>
      <c r="M1" s="23"/>
    </row>
    <row r="2" spans="1:13" ht="14.25" x14ac:dyDescent="0.2">
      <c r="A2" s="9"/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" x14ac:dyDescent="0.25">
      <c r="A3" s="9"/>
      <c r="B3" s="9" t="s">
        <v>20</v>
      </c>
      <c r="C3" s="9"/>
      <c r="D3" s="9"/>
      <c r="E3" s="9"/>
      <c r="F3" s="9"/>
      <c r="G3" s="9"/>
      <c r="H3" s="9"/>
      <c r="I3" s="9"/>
      <c r="J3" s="9"/>
      <c r="K3" s="9"/>
      <c r="L3" s="22" t="s">
        <v>42</v>
      </c>
      <c r="M3" s="5"/>
    </row>
    <row r="4" spans="1:13" ht="14.25" x14ac:dyDescent="0.2">
      <c r="A4" s="9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2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" x14ac:dyDescent="0.25">
      <c r="A6" s="4"/>
      <c r="B6" s="4"/>
      <c r="C6" s="4"/>
      <c r="D6" s="16"/>
      <c r="E6" s="16"/>
      <c r="F6" s="17"/>
      <c r="G6" s="16"/>
      <c r="H6" s="4"/>
      <c r="I6" s="4"/>
      <c r="J6" s="59" t="s">
        <v>22</v>
      </c>
      <c r="K6" s="59"/>
      <c r="L6" s="59"/>
      <c r="M6" s="59"/>
    </row>
    <row r="7" spans="1:13" ht="15" customHeight="1" x14ac:dyDescent="0.2">
      <c r="A7" s="6"/>
      <c r="B7" s="13" t="s">
        <v>21</v>
      </c>
      <c r="C7" s="4"/>
      <c r="D7" s="16"/>
      <c r="E7" s="16"/>
      <c r="F7" s="18"/>
      <c r="G7" s="19"/>
      <c r="H7" s="4"/>
      <c r="I7" s="4"/>
      <c r="J7" s="60"/>
      <c r="K7" s="60"/>
      <c r="L7" s="60"/>
      <c r="M7" s="60"/>
    </row>
    <row r="8" spans="1:13" ht="14.25" x14ac:dyDescent="0.2">
      <c r="A8" s="6"/>
      <c r="B8" s="13" t="s">
        <v>23</v>
      </c>
      <c r="C8" s="4"/>
      <c r="D8" s="16"/>
      <c r="E8" s="16"/>
      <c r="F8" s="18"/>
      <c r="G8" s="18"/>
      <c r="H8" s="4"/>
      <c r="I8" s="4"/>
      <c r="J8" s="60"/>
      <c r="K8" s="60"/>
      <c r="L8" s="60"/>
      <c r="M8" s="60"/>
    </row>
    <row r="9" spans="1:13" ht="14.25" x14ac:dyDescent="0.2">
      <c r="A9" s="6"/>
      <c r="B9" s="13" t="s">
        <v>24</v>
      </c>
      <c r="C9" s="4"/>
      <c r="D9" s="16"/>
      <c r="E9" s="16"/>
      <c r="F9" s="18"/>
      <c r="G9" s="16"/>
      <c r="H9" s="4"/>
      <c r="I9" s="4"/>
      <c r="J9" s="60"/>
      <c r="K9" s="60"/>
      <c r="L9" s="60"/>
      <c r="M9" s="60"/>
    </row>
    <row r="10" spans="1:13" ht="14.25" x14ac:dyDescent="0.2">
      <c r="A10" s="4"/>
      <c r="B10" s="4"/>
      <c r="C10" s="4"/>
      <c r="D10" s="16"/>
      <c r="E10" s="16"/>
      <c r="F10" s="16"/>
      <c r="G10" s="16"/>
      <c r="H10" s="4"/>
      <c r="I10" s="4"/>
      <c r="J10" s="60"/>
      <c r="K10" s="60"/>
      <c r="L10" s="60"/>
      <c r="M10" s="60"/>
    </row>
    <row r="11" spans="1:13" ht="15" x14ac:dyDescent="0.25">
      <c r="A11" s="4"/>
      <c r="B11" s="2" t="s">
        <v>25</v>
      </c>
      <c r="C11" s="2"/>
      <c r="D11" s="2" t="s">
        <v>26</v>
      </c>
      <c r="E11" s="4"/>
      <c r="F11" s="2"/>
      <c r="G11" s="2"/>
      <c r="H11" s="4"/>
      <c r="I11" s="4"/>
      <c r="J11" s="60"/>
      <c r="K11" s="60"/>
      <c r="L11" s="60"/>
      <c r="M11" s="60"/>
    </row>
    <row r="12" spans="1:13" ht="15" x14ac:dyDescent="0.25">
      <c r="A12" s="4"/>
      <c r="B12" s="51">
        <v>91.8</v>
      </c>
      <c r="C12" s="4"/>
      <c r="D12" s="51">
        <v>91.8</v>
      </c>
      <c r="E12" s="4"/>
      <c r="F12" s="2"/>
      <c r="G12" s="2"/>
      <c r="H12" s="4"/>
      <c r="I12" s="4"/>
      <c r="J12" s="60"/>
      <c r="K12" s="60"/>
      <c r="L12" s="60"/>
      <c r="M12" s="60"/>
    </row>
    <row r="13" spans="1:13" ht="14.25" x14ac:dyDescent="0.2">
      <c r="A13" s="4"/>
      <c r="B13" s="52">
        <v>90.7</v>
      </c>
      <c r="C13" s="4"/>
      <c r="D13" s="58">
        <v>90.7</v>
      </c>
      <c r="E13" s="4"/>
      <c r="F13" s="14" t="s">
        <v>28</v>
      </c>
      <c r="G13" s="24">
        <v>156.19999999999999</v>
      </c>
      <c r="H13" s="4"/>
      <c r="I13" s="4"/>
      <c r="J13" s="60"/>
      <c r="K13" s="60"/>
      <c r="L13" s="60"/>
      <c r="M13" s="60"/>
    </row>
    <row r="14" spans="1:13" ht="15" x14ac:dyDescent="0.25">
      <c r="A14" s="4"/>
      <c r="B14" s="52">
        <v>88.4</v>
      </c>
      <c r="C14" s="4"/>
      <c r="D14" s="52">
        <v>91.5</v>
      </c>
      <c r="E14" s="4"/>
      <c r="F14" s="14" t="s">
        <v>29</v>
      </c>
      <c r="G14" s="8">
        <f>B29/G13</f>
        <v>0.56978233034571069</v>
      </c>
      <c r="H14" s="4"/>
      <c r="I14" s="4"/>
      <c r="J14" s="60"/>
      <c r="K14" s="60"/>
      <c r="L14" s="60"/>
      <c r="M14" s="60"/>
    </row>
    <row r="15" spans="1:13" ht="15" x14ac:dyDescent="0.25">
      <c r="A15" s="4"/>
      <c r="B15" s="52">
        <v>89.1</v>
      </c>
      <c r="C15" s="4"/>
      <c r="D15" s="52">
        <v>93.7</v>
      </c>
      <c r="E15" s="4"/>
      <c r="F15" s="14" t="s">
        <v>30</v>
      </c>
      <c r="G15" s="8">
        <f>D29/G13</f>
        <v>0.58926284982623012</v>
      </c>
      <c r="H15" s="4"/>
      <c r="I15" s="4"/>
      <c r="J15" s="60"/>
      <c r="K15" s="60"/>
      <c r="L15" s="60"/>
      <c r="M15" s="60"/>
    </row>
    <row r="16" spans="1:13" ht="15" x14ac:dyDescent="0.25">
      <c r="A16" s="4"/>
      <c r="B16" s="52">
        <v>87.2</v>
      </c>
      <c r="C16" s="4"/>
      <c r="D16" s="52">
        <v>93.5</v>
      </c>
      <c r="E16" s="4"/>
      <c r="F16" s="14" t="s">
        <v>4</v>
      </c>
      <c r="G16" s="2"/>
      <c r="H16" s="1"/>
      <c r="I16" s="4"/>
      <c r="J16" s="14" t="s">
        <v>4</v>
      </c>
      <c r="K16" s="4"/>
      <c r="L16" s="4"/>
      <c r="M16" s="4"/>
    </row>
    <row r="17" spans="1:13" ht="15" x14ac:dyDescent="0.25">
      <c r="A17" s="4"/>
      <c r="B17" s="52">
        <v>87.8</v>
      </c>
      <c r="C17" s="4"/>
      <c r="D17" s="52">
        <v>91.1</v>
      </c>
      <c r="E17" s="4"/>
      <c r="F17" s="14"/>
      <c r="G17" s="2"/>
      <c r="H17" s="4"/>
      <c r="I17" s="4"/>
      <c r="J17" s="59" t="s">
        <v>31</v>
      </c>
      <c r="K17" s="59"/>
      <c r="L17" s="4"/>
      <c r="M17" s="4"/>
    </row>
    <row r="18" spans="1:13" ht="18" x14ac:dyDescent="0.25">
      <c r="A18" s="4"/>
      <c r="B18" s="52">
        <v>88</v>
      </c>
      <c r="C18" s="4"/>
      <c r="D18" s="52">
        <v>92</v>
      </c>
      <c r="E18" s="4"/>
      <c r="F18" s="4"/>
      <c r="G18" s="2"/>
      <c r="H18" s="20" t="str">
        <f>IF(($D$39&lt;0.001),"X"," ")</f>
        <v xml:space="preserve"> </v>
      </c>
      <c r="I18" s="4"/>
      <c r="J18" s="63" t="s">
        <v>41</v>
      </c>
      <c r="K18" s="63"/>
      <c r="L18" s="63"/>
      <c r="M18" s="63"/>
    </row>
    <row r="19" spans="1:13" ht="18" x14ac:dyDescent="0.25">
      <c r="A19" s="4"/>
      <c r="B19" s="52"/>
      <c r="C19" s="4"/>
      <c r="D19" s="52"/>
      <c r="E19" s="4"/>
      <c r="F19" s="7"/>
      <c r="G19" s="2"/>
      <c r="H19" s="20" t="str">
        <f>IF(AND($D$39&gt;=0.001,$D$39&lt;=0.02),"X","")</f>
        <v>X</v>
      </c>
      <c r="I19" s="4"/>
      <c r="J19" s="64" t="s">
        <v>39</v>
      </c>
      <c r="K19" s="64"/>
      <c r="L19" s="64"/>
      <c r="M19" s="64"/>
    </row>
    <row r="20" spans="1:13" ht="18" x14ac:dyDescent="0.25">
      <c r="A20" s="4"/>
      <c r="B20" s="52"/>
      <c r="C20" s="4"/>
      <c r="D20" s="52"/>
      <c r="E20" s="4"/>
      <c r="F20" s="14" t="s">
        <v>4</v>
      </c>
      <c r="G20" s="2"/>
      <c r="H20" s="20" t="str">
        <f>IF(($D$39&gt;0.02),"X "," ")</f>
        <v xml:space="preserve"> </v>
      </c>
      <c r="I20" s="4"/>
      <c r="J20" s="65" t="s">
        <v>40</v>
      </c>
      <c r="K20" s="65"/>
      <c r="L20" s="65"/>
      <c r="M20" s="65"/>
    </row>
    <row r="21" spans="1:13" ht="15" x14ac:dyDescent="0.25">
      <c r="A21" s="4"/>
      <c r="B21" s="52"/>
      <c r="C21" s="4"/>
      <c r="D21" s="52"/>
      <c r="E21" s="4"/>
      <c r="F21" s="14" t="s">
        <v>4</v>
      </c>
      <c r="G21" s="15"/>
      <c r="H21" s="1"/>
      <c r="I21" s="4"/>
      <c r="J21" s="4"/>
      <c r="K21" s="4"/>
      <c r="L21" s="4"/>
      <c r="M21" s="4"/>
    </row>
    <row r="22" spans="1:13" ht="14.25" x14ac:dyDescent="0.2">
      <c r="A22" s="4"/>
      <c r="B22" s="52"/>
      <c r="C22" s="4"/>
      <c r="D22" s="52"/>
      <c r="E22" s="4"/>
      <c r="F22" s="14" t="s">
        <v>4</v>
      </c>
      <c r="G22" s="4" t="s">
        <v>4</v>
      </c>
      <c r="H22" s="4"/>
      <c r="I22" s="4"/>
      <c r="J22" s="4"/>
      <c r="K22" s="4"/>
      <c r="L22" s="4"/>
      <c r="M22" s="4"/>
    </row>
    <row r="23" spans="1:13" ht="15" x14ac:dyDescent="0.25">
      <c r="A23" s="4"/>
      <c r="B23" s="52"/>
      <c r="C23" s="4"/>
      <c r="D23" s="52"/>
      <c r="E23" s="4"/>
      <c r="F23" s="4"/>
      <c r="G23" s="3"/>
      <c r="H23" s="1"/>
      <c r="I23" s="4"/>
      <c r="J23" s="6"/>
      <c r="K23" s="4"/>
      <c r="L23" s="4"/>
      <c r="M23" s="4"/>
    </row>
    <row r="24" spans="1:13" ht="15" x14ac:dyDescent="0.25">
      <c r="A24" s="4"/>
      <c r="B24" s="52"/>
      <c r="C24" s="4"/>
      <c r="D24" s="52"/>
      <c r="E24" s="4"/>
      <c r="F24" s="4"/>
      <c r="G24" s="11"/>
      <c r="H24" s="1"/>
      <c r="I24" s="4"/>
      <c r="J24" s="4"/>
      <c r="K24" s="4"/>
      <c r="L24" s="4"/>
      <c r="M24" s="4"/>
    </row>
    <row r="25" spans="1:13" ht="15" x14ac:dyDescent="0.25">
      <c r="A25" s="4"/>
      <c r="B25" s="52"/>
      <c r="C25" s="4"/>
      <c r="D25" s="52"/>
      <c r="E25" s="4"/>
      <c r="F25" s="4"/>
      <c r="G25" s="11"/>
      <c r="H25" s="1"/>
      <c r="I25" s="4"/>
      <c r="J25" s="4"/>
      <c r="K25" s="59" t="s">
        <v>32</v>
      </c>
      <c r="L25" s="59"/>
      <c r="M25" s="4"/>
    </row>
    <row r="26" spans="1:13" ht="15" x14ac:dyDescent="0.25">
      <c r="A26" s="4"/>
      <c r="B26" s="53"/>
      <c r="C26" s="4"/>
      <c r="D26" s="53"/>
      <c r="E26" s="4"/>
      <c r="F26" s="4"/>
      <c r="G26" s="11"/>
      <c r="H26" s="1"/>
      <c r="I26" s="4"/>
      <c r="J26" s="21"/>
      <c r="K26" s="54"/>
      <c r="L26" s="55"/>
      <c r="M26" s="50"/>
    </row>
    <row r="27" spans="1:13" ht="14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6" t="s">
        <v>25</v>
      </c>
      <c r="L27" s="47" t="s">
        <v>26</v>
      </c>
      <c r="M27" s="4"/>
    </row>
    <row r="28" spans="1:13" ht="15" x14ac:dyDescent="0.25">
      <c r="A28" s="4"/>
      <c r="B28" s="32">
        <f>COUNT(B12:B26)</f>
        <v>7</v>
      </c>
      <c r="C28" s="33"/>
      <c r="D28" s="34">
        <f>COUNT(D12:D26)</f>
        <v>7</v>
      </c>
      <c r="E28" s="25"/>
      <c r="F28" s="26" t="s">
        <v>43</v>
      </c>
      <c r="G28" s="3"/>
      <c r="H28" s="1"/>
      <c r="I28" s="4"/>
      <c r="J28" s="4" t="s">
        <v>33</v>
      </c>
      <c r="K28" s="56">
        <f>B29-MIN(B12:B26)</f>
        <v>1.7999999999999972</v>
      </c>
      <c r="L28" s="48">
        <f>D29-MIN(D12:D26)</f>
        <v>1.3428571428571274</v>
      </c>
      <c r="M28" s="4"/>
    </row>
    <row r="29" spans="1:13" ht="15" x14ac:dyDescent="0.25">
      <c r="A29" s="4"/>
      <c r="B29" s="35">
        <f>AVERAGE(B12:B26)</f>
        <v>89</v>
      </c>
      <c r="C29" s="36"/>
      <c r="D29" s="37">
        <f>AVERAGE(D12:D26)</f>
        <v>92.04285714285713</v>
      </c>
      <c r="E29" s="4"/>
      <c r="F29" s="27" t="s">
        <v>44</v>
      </c>
      <c r="G29" s="11"/>
      <c r="H29" s="1"/>
      <c r="I29" s="4"/>
      <c r="J29" s="4" t="s">
        <v>34</v>
      </c>
      <c r="K29" s="57">
        <f>MAX(B12:B26)-MIN(B12:B26)</f>
        <v>4.5999999999999943</v>
      </c>
      <c r="L29" s="49">
        <f>MAX(D12:D26)-MIN(D12:D26)</f>
        <v>3</v>
      </c>
      <c r="M29" s="4"/>
    </row>
    <row r="30" spans="1:13" ht="14.25" x14ac:dyDescent="0.2">
      <c r="A30" s="4"/>
      <c r="B30" s="35">
        <f>STDEV(B12:B26)</f>
        <v>1.6723237326147899</v>
      </c>
      <c r="C30" s="36"/>
      <c r="D30" s="37">
        <f>STDEV(D12:D26)</f>
        <v>1.1487052753094729</v>
      </c>
      <c r="E30" s="4"/>
      <c r="F30" s="27" t="s">
        <v>45</v>
      </c>
      <c r="G30" s="4"/>
      <c r="H30" s="4"/>
      <c r="I30" s="4"/>
      <c r="J30" s="4"/>
      <c r="K30" s="4"/>
      <c r="L30" s="4"/>
      <c r="M30" s="4"/>
    </row>
    <row r="31" spans="1:13" ht="15" customHeight="1" x14ac:dyDescent="0.25">
      <c r="A31" s="4"/>
      <c r="B31" s="38">
        <f>B30/B29</f>
        <v>1.8790154299042582E-2</v>
      </c>
      <c r="C31" s="36"/>
      <c r="D31" s="39">
        <f>D30/D29</f>
        <v>1.2480113188214048E-2</v>
      </c>
      <c r="E31" s="4"/>
      <c r="F31" s="27" t="s">
        <v>46</v>
      </c>
      <c r="G31" s="3"/>
      <c r="H31" s="1"/>
      <c r="I31" s="4"/>
      <c r="J31" s="61" t="s">
        <v>35</v>
      </c>
      <c r="K31" s="62"/>
      <c r="L31" s="62"/>
      <c r="M31" s="62"/>
    </row>
    <row r="32" spans="1:13" ht="15" x14ac:dyDescent="0.25">
      <c r="A32" s="4"/>
      <c r="B32" s="40">
        <f>VAR(B12:B26)</f>
        <v>2.7966666666666633</v>
      </c>
      <c r="C32" s="41"/>
      <c r="D32" s="42">
        <f>VAR(D12:D26)</f>
        <v>1.319523809523812</v>
      </c>
      <c r="E32" s="28"/>
      <c r="F32" s="29" t="s">
        <v>47</v>
      </c>
      <c r="G32" s="11"/>
      <c r="H32" s="1"/>
      <c r="I32" s="4"/>
      <c r="J32" s="62"/>
      <c r="K32" s="62"/>
      <c r="L32" s="62"/>
      <c r="M32" s="62"/>
    </row>
    <row r="33" spans="1:13" ht="14.25" x14ac:dyDescent="0.2">
      <c r="A33" s="4"/>
      <c r="B33" s="4"/>
      <c r="C33" s="4"/>
      <c r="D33" s="4"/>
      <c r="E33" s="4"/>
      <c r="F33" s="4"/>
      <c r="G33" s="4"/>
      <c r="H33" s="4"/>
      <c r="I33" s="4"/>
      <c r="J33" s="62"/>
      <c r="K33" s="62"/>
      <c r="L33" s="62"/>
      <c r="M33" s="62"/>
    </row>
    <row r="34" spans="1:13" ht="14.25" x14ac:dyDescent="0.2">
      <c r="A34" s="4"/>
      <c r="B34" s="4"/>
      <c r="C34" s="4"/>
      <c r="D34" s="43">
        <f>((B28-1)*B32+(D28-1)*D32)/(B28+D28-2)</f>
        <v>2.0580952380952375</v>
      </c>
      <c r="E34" s="25"/>
      <c r="F34" s="26" t="s">
        <v>48</v>
      </c>
      <c r="G34" s="4"/>
      <c r="H34" s="4"/>
      <c r="I34" s="4"/>
      <c r="J34" s="62"/>
      <c r="K34" s="62"/>
      <c r="L34" s="62"/>
      <c r="M34" s="62"/>
    </row>
    <row r="35" spans="1:13" ht="14.25" x14ac:dyDescent="0.2">
      <c r="A35" s="4"/>
      <c r="B35" s="4"/>
      <c r="C35" s="4"/>
      <c r="D35" s="35">
        <f>SQRT(D34)</f>
        <v>1.4346063007303562</v>
      </c>
      <c r="E35" s="4"/>
      <c r="F35" s="27" t="s">
        <v>36</v>
      </c>
      <c r="G35" s="4"/>
      <c r="H35" s="4"/>
      <c r="I35" s="4"/>
      <c r="J35" s="62"/>
      <c r="K35" s="62"/>
      <c r="L35" s="62"/>
      <c r="M35" s="62"/>
    </row>
    <row r="36" spans="1:13" ht="14.25" x14ac:dyDescent="0.2">
      <c r="A36" s="4"/>
      <c r="B36" s="4"/>
      <c r="C36" s="4"/>
      <c r="D36" s="35">
        <f>ABS(D29-B29)</f>
        <v>3.0428571428571303</v>
      </c>
      <c r="E36" s="4"/>
      <c r="F36" s="27" t="s">
        <v>49</v>
      </c>
      <c r="G36" s="4"/>
      <c r="H36" s="4"/>
      <c r="I36" s="4"/>
      <c r="J36" s="62"/>
      <c r="K36" s="62"/>
      <c r="L36" s="62"/>
      <c r="M36" s="62"/>
    </row>
    <row r="37" spans="1:13" ht="14.25" x14ac:dyDescent="0.2">
      <c r="A37" s="4"/>
      <c r="B37" s="4"/>
      <c r="C37" s="4"/>
      <c r="D37" s="44">
        <f>SQRT(D34*((1/B28)+(1/D28)))</f>
        <v>0.76682932317716801</v>
      </c>
      <c r="E37" s="4"/>
      <c r="F37" s="27" t="s">
        <v>50</v>
      </c>
      <c r="G37" s="4"/>
      <c r="H37" s="4"/>
      <c r="I37" s="4"/>
      <c r="J37" s="62"/>
      <c r="K37" s="62"/>
      <c r="L37" s="62"/>
      <c r="M37" s="62"/>
    </row>
    <row r="38" spans="1:13" ht="14.25" x14ac:dyDescent="0.2">
      <c r="A38" s="4"/>
      <c r="B38" s="4"/>
      <c r="C38" s="4"/>
      <c r="D38" s="44">
        <f>D36/D37</f>
        <v>3.9681022241687405</v>
      </c>
      <c r="E38" s="4"/>
      <c r="F38" s="27" t="s">
        <v>37</v>
      </c>
      <c r="G38" s="4"/>
      <c r="H38" s="4"/>
      <c r="I38" s="4"/>
      <c r="J38" s="62"/>
      <c r="K38" s="62"/>
      <c r="L38" s="62"/>
      <c r="M38" s="62"/>
    </row>
    <row r="39" spans="1:13" ht="14.25" x14ac:dyDescent="0.2">
      <c r="A39" s="4"/>
      <c r="B39" s="4"/>
      <c r="C39" s="4"/>
      <c r="D39" s="45">
        <f>_xlfn.T.DIST.2T($D$38, $B$28 + $D$28 - 2)</f>
        <v>1.8658670132210354E-3</v>
      </c>
      <c r="E39" s="30"/>
      <c r="F39" s="31" t="s">
        <v>38</v>
      </c>
      <c r="G39" s="4"/>
      <c r="H39" s="4"/>
      <c r="I39" s="4"/>
      <c r="J39" s="62"/>
      <c r="K39" s="62"/>
      <c r="L39" s="62"/>
      <c r="M39" s="62"/>
    </row>
    <row r="40" spans="1:13" ht="14.25" x14ac:dyDescent="0.2">
      <c r="A40" s="4"/>
      <c r="B40" s="4"/>
      <c r="C40" s="4"/>
      <c r="D40" s="4"/>
      <c r="E40" s="4"/>
      <c r="F40" s="4"/>
      <c r="G40" s="4"/>
      <c r="H40" s="4"/>
      <c r="I40" s="4"/>
      <c r="J40" s="62"/>
      <c r="K40" s="62"/>
      <c r="L40" s="62"/>
      <c r="M40" s="62"/>
    </row>
    <row r="41" spans="1:13" ht="14.25" x14ac:dyDescent="0.2">
      <c r="A41" s="5"/>
      <c r="B41" s="5"/>
      <c r="C41" s="5"/>
      <c r="D41" s="5"/>
      <c r="E41" s="5"/>
    </row>
    <row r="42" spans="1:13" ht="14.25" x14ac:dyDescent="0.2">
      <c r="A42" s="5"/>
      <c r="B42" s="5"/>
      <c r="C42" s="5"/>
      <c r="D42" s="5"/>
      <c r="E42" s="5"/>
      <c r="I42" s="5"/>
      <c r="J42" s="5"/>
      <c r="K42" s="5"/>
      <c r="L42" s="5"/>
    </row>
    <row r="43" spans="1:13" ht="14.25" x14ac:dyDescent="0.2">
      <c r="A43" s="5"/>
      <c r="B43" s="5"/>
      <c r="C43" s="5"/>
      <c r="D43" s="5"/>
      <c r="E43" s="5"/>
      <c r="I43" s="5"/>
      <c r="J43" s="5"/>
      <c r="K43" s="5"/>
      <c r="L43" s="5"/>
      <c r="M43" s="5"/>
    </row>
    <row r="44" spans="1:13" ht="14.25" x14ac:dyDescent="0.2">
      <c r="A44" s="5"/>
      <c r="B44" s="5"/>
      <c r="C44" s="5"/>
      <c r="D44" s="5"/>
      <c r="E44" s="5"/>
      <c r="I44" s="5"/>
      <c r="J44" s="5"/>
      <c r="K44" s="5"/>
      <c r="L44" s="5"/>
      <c r="M44" s="5"/>
    </row>
    <row r="45" spans="1:13" ht="14.25" x14ac:dyDescent="0.2">
      <c r="A45" s="5"/>
      <c r="B45" s="5"/>
      <c r="C45" s="5"/>
      <c r="D45" s="5"/>
      <c r="E45" s="5"/>
      <c r="I45" s="5"/>
      <c r="J45" s="5"/>
      <c r="K45" s="5"/>
      <c r="L45" s="5"/>
      <c r="M45" s="5"/>
    </row>
    <row r="46" spans="1:13" ht="14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4.2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4.2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4" ht="14.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4" ht="14.2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4" ht="14.2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4" ht="14.2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4" ht="14.2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4" ht="14.25" x14ac:dyDescent="0.2">
      <c r="A54" s="5"/>
      <c r="B54" s="5"/>
      <c r="C54" s="5"/>
      <c r="D54" s="5"/>
      <c r="E54" s="5"/>
      <c r="F54" s="12"/>
      <c r="G54" s="5"/>
      <c r="H54" s="5"/>
      <c r="I54" s="5"/>
      <c r="J54" s="5"/>
      <c r="K54" s="5"/>
      <c r="L54" s="5"/>
      <c r="M54" s="5"/>
    </row>
    <row r="55" spans="1:14" ht="14.25" x14ac:dyDescent="0.2">
      <c r="A55" s="5"/>
      <c r="B55" s="5"/>
      <c r="C55" s="5"/>
      <c r="D55" s="5"/>
      <c r="E55" s="5"/>
      <c r="F55" s="12"/>
      <c r="G55" s="5"/>
      <c r="H55" s="5"/>
      <c r="I55" s="5"/>
      <c r="J55" s="5"/>
      <c r="K55" s="5"/>
      <c r="L55" s="5"/>
      <c r="M55" s="5"/>
    </row>
    <row r="56" spans="1:14" ht="14.2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4" ht="14.2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4" ht="14.2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4" ht="14.2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4" ht="14.2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</sheetData>
  <mergeCells count="8">
    <mergeCell ref="J17:K17"/>
    <mergeCell ref="J6:M6"/>
    <mergeCell ref="J7:M15"/>
    <mergeCell ref="J31:M40"/>
    <mergeCell ref="K25:L25"/>
    <mergeCell ref="J18:M18"/>
    <mergeCell ref="J19:M19"/>
    <mergeCell ref="J20:M20"/>
  </mergeCells>
  <pageMargins left="0.75" right="0.75" top="1" bottom="1" header="0.5" footer="0.5"/>
  <pageSetup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Beyer, Marc J. (MDOT)</dc:creator>
  <cp:lastModifiedBy>Beyer, Marc J. (MDOT)</cp:lastModifiedBy>
  <cp:lastPrinted>2026-05-26T18:03:41Z</cp:lastPrinted>
  <dcterms:created xsi:type="dcterms:W3CDTF">2012-06-25T12:04:34Z</dcterms:created>
  <dcterms:modified xsi:type="dcterms:W3CDTF">2026-06-02T16:34:02Z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91d3d8-3342-48a8-a2fc-ad5992cda6ff_Enabled">
    <vt:lpwstr>true</vt:lpwstr>
  </property>
  <property fmtid="{D5CDD505-2E9C-101B-9397-08002B2CF9AE}" pid="3" name="MSIP_Label_cc91d3d8-3342-48a8-a2fc-ad5992cda6ff_SetDate">
    <vt:lpwstr>2026-06-01T16:48:27Z</vt:lpwstr>
  </property>
  <property fmtid="{D5CDD505-2E9C-101B-9397-08002B2CF9AE}" pid="4" name="MSIP_Label_cc91d3d8-3342-48a8-a2fc-ad5992cda6ff_Method">
    <vt:lpwstr>Privileged</vt:lpwstr>
  </property>
  <property fmtid="{D5CDD505-2E9C-101B-9397-08002B2CF9AE}" pid="5" name="MSIP_Label_cc91d3d8-3342-48a8-a2fc-ad5992cda6ff_Name">
    <vt:lpwstr>cc91d3d8-3342-48a8-a2fc-ad5992cda6ff</vt:lpwstr>
  </property>
  <property fmtid="{D5CDD505-2E9C-101B-9397-08002B2CF9AE}" pid="6" name="MSIP_Label_cc91d3d8-3342-48a8-a2fc-ad5992cda6ff_SiteId">
    <vt:lpwstr>83b0f5ea-6499-4e52-84e1-f586e318d865</vt:lpwstr>
  </property>
  <property fmtid="{D5CDD505-2E9C-101B-9397-08002B2CF9AE}" pid="7" name="MSIP_Label_cc91d3d8-3342-48a8-a2fc-ad5992cda6ff_ActionId">
    <vt:lpwstr>9fbe290c-d38d-4e05-801c-424abd6ff0dc</vt:lpwstr>
  </property>
  <property fmtid="{D5CDD505-2E9C-101B-9397-08002B2CF9AE}" pid="8" name="MSIP_Label_cc91d3d8-3342-48a8-a2fc-ad5992cda6ff_ContentBits">
    <vt:lpwstr>0</vt:lpwstr>
  </property>
  <property fmtid="{D5CDD505-2E9C-101B-9397-08002B2CF9AE}" pid="9" name="MSIP_Label_cc91d3d8-3342-48a8-a2fc-ad5992cda6ff_Tag">
    <vt:lpwstr>10, 0, 1, 1</vt:lpwstr>
  </property>
  <property fmtid="{D5CDD505-2E9C-101B-9397-08002B2CF9AE}" pid="10" name="MSIP_Label_2f46dfe0-534f-4c95-815c-5b1af86b9823_Enabled">
    <vt:lpwstr>true</vt:lpwstr>
  </property>
  <property fmtid="{D5CDD505-2E9C-101B-9397-08002B2CF9AE}" pid="11" name="MSIP_Label_2f46dfe0-534f-4c95-815c-5b1af86b9823_SetDate">
    <vt:lpwstr>2026-06-02T16:31:54Z</vt:lpwstr>
  </property>
  <property fmtid="{D5CDD505-2E9C-101B-9397-08002B2CF9AE}" pid="12" name="MSIP_Label_2f46dfe0-534f-4c95-815c-5b1af86b9823_Method">
    <vt:lpwstr>Privileged</vt:lpwstr>
  </property>
  <property fmtid="{D5CDD505-2E9C-101B-9397-08002B2CF9AE}" pid="13" name="MSIP_Label_2f46dfe0-534f-4c95-815c-5b1af86b9823_Name">
    <vt:lpwstr>2f46dfe0-534f-4c95-815c-5b1af86b9823</vt:lpwstr>
  </property>
  <property fmtid="{D5CDD505-2E9C-101B-9397-08002B2CF9AE}" pid="14" name="MSIP_Label_2f46dfe0-534f-4c95-815c-5b1af86b9823_SiteId">
    <vt:lpwstr>d5fb7087-3777-42ad-966a-892ef47225d1</vt:lpwstr>
  </property>
  <property fmtid="{D5CDD505-2E9C-101B-9397-08002B2CF9AE}" pid="15" name="MSIP_Label_2f46dfe0-534f-4c95-815c-5b1af86b9823_ActionId">
    <vt:lpwstr>153aae5b-22a7-4153-9f0f-f524923c7e84</vt:lpwstr>
  </property>
  <property fmtid="{D5CDD505-2E9C-101B-9397-08002B2CF9AE}" pid="16" name="MSIP_Label_2f46dfe0-534f-4c95-815c-5b1af86b9823_ContentBits">
    <vt:lpwstr>0</vt:lpwstr>
  </property>
  <property fmtid="{D5CDD505-2E9C-101B-9397-08002B2CF9AE}" pid="17" name="MSIP_Label_2f46dfe0-534f-4c95-815c-5b1af86b9823_Tag">
    <vt:lpwstr>10, 0, 1, 1</vt:lpwstr>
  </property>
</Properties>
</file>